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2" yWindow="109" windowWidth="15120" windowHeight="8015"/>
  </bookViews>
  <sheets>
    <sheet name="Лист2 (4)" sheetId="6" r:id="rId1"/>
  </sheets>
  <calcPr calcId="124519"/>
</workbook>
</file>

<file path=xl/calcChain.xml><?xml version="1.0" encoding="utf-8"?>
<calcChain xmlns="http://schemas.openxmlformats.org/spreadsheetml/2006/main">
  <c r="J57" i="6"/>
  <c r="J44"/>
  <c r="I57"/>
  <c r="H57"/>
  <c r="F57"/>
  <c r="E57"/>
  <c r="J51"/>
  <c r="I51"/>
  <c r="I44" s="1"/>
  <c r="H51"/>
  <c r="H44" s="1"/>
  <c r="E51"/>
  <c r="J45"/>
  <c r="I45"/>
  <c r="E45"/>
  <c r="G44"/>
  <c r="G57" s="1"/>
  <c r="F44"/>
  <c r="E34"/>
  <c r="K22"/>
  <c r="K21"/>
  <c r="K20"/>
  <c r="K19"/>
  <c r="J18"/>
  <c r="I18"/>
  <c r="H18"/>
  <c r="G18"/>
  <c r="F18"/>
  <c r="E18"/>
  <c r="K18" s="1"/>
  <c r="K17"/>
  <c r="K16"/>
  <c r="K15"/>
  <c r="K14"/>
  <c r="K13"/>
  <c r="J12"/>
  <c r="H12"/>
  <c r="G12"/>
  <c r="F12"/>
  <c r="E12"/>
  <c r="K12" s="1"/>
  <c r="K11"/>
  <c r="K10"/>
  <c r="K9"/>
  <c r="K8"/>
  <c r="K7"/>
  <c r="J6"/>
  <c r="I6"/>
  <c r="H6"/>
  <c r="G6"/>
  <c r="F6"/>
  <c r="E6"/>
  <c r="K5"/>
  <c r="K4"/>
  <c r="J3"/>
  <c r="I3"/>
  <c r="I23" s="1"/>
  <c r="H3"/>
  <c r="G3"/>
  <c r="F3"/>
  <c r="E3"/>
  <c r="K3" s="1"/>
  <c r="J23" l="1"/>
  <c r="J58" s="1"/>
  <c r="G23"/>
  <c r="K6"/>
  <c r="K23" s="1"/>
  <c r="K58" s="1"/>
  <c r="H23"/>
  <c r="H58" s="1"/>
  <c r="I58"/>
  <c r="F23"/>
  <c r="E23"/>
  <c r="E58" s="1"/>
</calcChain>
</file>

<file path=xl/sharedStrings.xml><?xml version="1.0" encoding="utf-8"?>
<sst xmlns="http://schemas.openxmlformats.org/spreadsheetml/2006/main" count="32" uniqueCount="30">
  <si>
    <t>КБК</t>
  </si>
  <si>
    <t xml:space="preserve">осток на начало года </t>
  </si>
  <si>
    <t xml:space="preserve">Поступило сначала года </t>
  </si>
  <si>
    <t>За отчетный месяц</t>
  </si>
  <si>
    <t>остаток на конец месяца</t>
  </si>
  <si>
    <t>Итого</t>
  </si>
  <si>
    <t>в том числе</t>
  </si>
  <si>
    <t>Контроль</t>
  </si>
  <si>
    <t>120 в том числе:</t>
  </si>
  <si>
    <t>130 в том числе:</t>
  </si>
  <si>
    <t>131(род.плата)</t>
  </si>
  <si>
    <t>131 (ГПД)</t>
  </si>
  <si>
    <t>180 в том числе:</t>
  </si>
  <si>
    <t>290 в том числе:</t>
  </si>
  <si>
    <t xml:space="preserve">учреждение </t>
  </si>
  <si>
    <t>Расходы всего (накопительный итог )</t>
  </si>
  <si>
    <t>131(платные услуги)</t>
  </si>
  <si>
    <t>440 в том числе:</t>
  </si>
  <si>
    <t>340 из них :</t>
  </si>
  <si>
    <t>340 родит.плата, в том числе  по:</t>
  </si>
  <si>
    <t>340пл.усл/спонсорск в том числе по :</t>
  </si>
  <si>
    <t>ДОУ №</t>
  </si>
  <si>
    <t>310 (родит.)</t>
  </si>
  <si>
    <t>310 (доп.)</t>
  </si>
  <si>
    <t>Заведующий МАДОУ № 301                                                                                     Н.И. Евтеева</t>
  </si>
  <si>
    <t>150 в том числе:</t>
  </si>
  <si>
    <t>Ассигнования 2022</t>
  </si>
  <si>
    <t>Информация о поступлении и расходовании средств, полученных от предпринимательской и иной, приносящей доход деятельности по состоянию на 01.01.2023 г.</t>
  </si>
  <si>
    <t>226 спонсорские</t>
  </si>
  <si>
    <t>310 спонсорские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</si>
</sst>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63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/>
    </xf>
    <xf numFmtId="4" fontId="3" fillId="2" borderId="2" xfId="0" applyNumberFormat="1" applyFont="1" applyFill="1" applyBorder="1"/>
    <xf numFmtId="0" fontId="1" fillId="0" borderId="15" xfId="0" applyFont="1" applyFill="1" applyBorder="1" applyAlignment="1">
      <alignment horizontal="right" vertical="center" wrapText="1"/>
    </xf>
    <xf numFmtId="4" fontId="1" fillId="0" borderId="16" xfId="0" applyNumberFormat="1" applyFont="1" applyFill="1" applyBorder="1" applyAlignment="1">
      <alignment vertical="center" wrapText="1"/>
    </xf>
    <xf numFmtId="4" fontId="1" fillId="3" borderId="16" xfId="0" applyNumberFormat="1" applyFont="1" applyFill="1" applyBorder="1" applyAlignment="1">
      <alignment vertical="center" wrapText="1"/>
    </xf>
    <xf numFmtId="4" fontId="1" fillId="0" borderId="16" xfId="0" applyNumberFormat="1" applyFont="1" applyFill="1" applyBorder="1" applyAlignment="1">
      <alignment vertical="center"/>
    </xf>
    <xf numFmtId="4" fontId="2" fillId="0" borderId="17" xfId="0" applyNumberFormat="1" applyFont="1" applyFill="1" applyBorder="1"/>
    <xf numFmtId="0" fontId="4" fillId="2" borderId="18" xfId="0" applyFont="1" applyFill="1" applyBorder="1" applyAlignment="1">
      <alignment horizontal="right" vertical="center" wrapText="1"/>
    </xf>
    <xf numFmtId="4" fontId="4" fillId="2" borderId="3" xfId="0" applyNumberFormat="1" applyFont="1" applyFill="1" applyBorder="1" applyAlignment="1">
      <alignment vertical="center" wrapText="1"/>
    </xf>
    <xf numFmtId="4" fontId="4" fillId="2" borderId="3" xfId="0" applyNumberFormat="1" applyFont="1" applyFill="1" applyBorder="1" applyAlignment="1">
      <alignment vertical="center"/>
    </xf>
    <xf numFmtId="4" fontId="3" fillId="2" borderId="7" xfId="0" applyNumberFormat="1" applyFont="1" applyFill="1" applyBorder="1"/>
    <xf numFmtId="0" fontId="1" fillId="0" borderId="19" xfId="0" applyFont="1" applyFill="1" applyBorder="1" applyAlignment="1">
      <alignment horizontal="right" vertical="center" wrapText="1"/>
    </xf>
    <xf numFmtId="4" fontId="1" fillId="0" borderId="4" xfId="0" applyNumberFormat="1" applyFont="1" applyFill="1" applyBorder="1" applyAlignment="1">
      <alignment vertical="center" wrapText="1"/>
    </xf>
    <xf numFmtId="4" fontId="1" fillId="3" borderId="4" xfId="0" applyNumberFormat="1" applyFont="1" applyFill="1" applyBorder="1" applyAlignment="1">
      <alignment vertical="center" wrapText="1"/>
    </xf>
    <xf numFmtId="4" fontId="1" fillId="0" borderId="4" xfId="0" applyNumberFormat="1" applyFont="1" applyFill="1" applyBorder="1" applyAlignment="1">
      <alignment vertical="center"/>
    </xf>
    <xf numFmtId="4" fontId="2" fillId="0" borderId="7" xfId="0" applyNumberFormat="1" applyFont="1" applyFill="1" applyBorder="1"/>
    <xf numFmtId="0" fontId="4" fillId="2" borderId="19" xfId="0" applyFont="1" applyFill="1" applyBorder="1" applyAlignment="1">
      <alignment horizontal="right" vertical="center" wrapText="1"/>
    </xf>
    <xf numFmtId="4" fontId="4" fillId="2" borderId="4" xfId="0" applyNumberFormat="1" applyFont="1" applyFill="1" applyBorder="1" applyAlignment="1">
      <alignment vertical="center" wrapText="1"/>
    </xf>
    <xf numFmtId="4" fontId="4" fillId="2" borderId="4" xfId="0" applyNumberFormat="1" applyFont="1" applyFill="1" applyBorder="1" applyAlignment="1">
      <alignment vertical="center"/>
    </xf>
    <xf numFmtId="4" fontId="3" fillId="2" borderId="8" xfId="0" applyNumberFormat="1" applyFont="1" applyFill="1" applyBorder="1"/>
    <xf numFmtId="4" fontId="2" fillId="0" borderId="8" xfId="0" applyNumberFormat="1" applyFont="1" applyFill="1" applyBorder="1"/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2" fillId="0" borderId="4" xfId="0" applyFont="1" applyBorder="1"/>
    <xf numFmtId="4" fontId="1" fillId="0" borderId="9" xfId="0" applyNumberFormat="1" applyFont="1" applyFill="1" applyBorder="1" applyAlignment="1">
      <alignment vertical="center" wrapText="1"/>
    </xf>
    <xf numFmtId="4" fontId="1" fillId="3" borderId="9" xfId="0" applyNumberFormat="1" applyFont="1" applyFill="1" applyBorder="1" applyAlignment="1">
      <alignment vertical="center" wrapText="1"/>
    </xf>
    <xf numFmtId="4" fontId="1" fillId="0" borderId="9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horizontal="right" vertical="center" wrapText="1"/>
    </xf>
    <xf numFmtId="4" fontId="4" fillId="0" borderId="11" xfId="0" applyNumberFormat="1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/>
    </xf>
    <xf numFmtId="4" fontId="2" fillId="0" borderId="2" xfId="0" applyNumberFormat="1" applyFont="1" applyFill="1" applyBorder="1"/>
    <xf numFmtId="0" fontId="4" fillId="0" borderId="15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4" fontId="1" fillId="0" borderId="3" xfId="0" applyNumberFormat="1" applyFont="1" applyFill="1" applyBorder="1" applyAlignment="1">
      <alignment vertical="center" wrapText="1"/>
    </xf>
    <xf numFmtId="4" fontId="1" fillId="0" borderId="3" xfId="0" applyNumberFormat="1" applyFont="1" applyFill="1" applyBorder="1" applyAlignment="1">
      <alignment vertical="center"/>
    </xf>
    <xf numFmtId="4" fontId="4" fillId="3" borderId="3" xfId="0" applyNumberFormat="1" applyFont="1" applyFill="1" applyBorder="1" applyAlignment="1">
      <alignment vertical="center" wrapText="1"/>
    </xf>
    <xf numFmtId="4" fontId="4" fillId="0" borderId="3" xfId="0" applyNumberFormat="1" applyFont="1" applyFill="1" applyBorder="1" applyAlignment="1">
      <alignment vertical="center"/>
    </xf>
    <xf numFmtId="0" fontId="1" fillId="0" borderId="18" xfId="0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/>
    <xf numFmtId="0" fontId="4" fillId="0" borderId="20" xfId="0" applyFont="1" applyFill="1" applyBorder="1" applyAlignment="1">
      <alignment horizontal="left" vertical="center" wrapText="1"/>
    </xf>
    <xf numFmtId="4" fontId="4" fillId="0" borderId="5" xfId="0" applyNumberFormat="1" applyFont="1" applyFill="1" applyBorder="1" applyAlignment="1">
      <alignment vertical="center" wrapText="1"/>
    </xf>
    <xf numFmtId="4" fontId="4" fillId="4" borderId="5" xfId="0" applyNumberFormat="1" applyFont="1" applyFill="1" applyBorder="1" applyAlignment="1">
      <alignment vertical="center" wrapText="1"/>
    </xf>
    <xf numFmtId="4" fontId="4" fillId="5" borderId="5" xfId="0" applyNumberFormat="1" applyFont="1" applyFill="1" applyBorder="1" applyAlignment="1">
      <alignment vertical="center" wrapText="1"/>
    </xf>
    <xf numFmtId="4" fontId="0" fillId="0" borderId="0" xfId="0" applyNumberFormat="1"/>
    <xf numFmtId="0" fontId="9" fillId="0" borderId="0" xfId="0" applyFont="1" applyAlignment="1">
      <alignment vertical="top" wrapText="1"/>
    </xf>
    <xf numFmtId="0" fontId="9" fillId="0" borderId="3" xfId="0" applyFont="1" applyFill="1" applyBorder="1" applyAlignment="1">
      <alignment vertical="top" wrapText="1"/>
    </xf>
    <xf numFmtId="4" fontId="8" fillId="0" borderId="4" xfId="0" applyNumberFormat="1" applyFont="1" applyFill="1" applyBorder="1" applyAlignment="1">
      <alignment vertical="center" wrapText="1"/>
    </xf>
    <xf numFmtId="4" fontId="2" fillId="0" borderId="4" xfId="0" applyNumberFormat="1" applyFont="1" applyFill="1" applyBorder="1"/>
    <xf numFmtId="0" fontId="3" fillId="2" borderId="4" xfId="0" applyFont="1" applyFill="1" applyBorder="1" applyAlignment="1">
      <alignment horizontal="right"/>
    </xf>
    <xf numFmtId="4" fontId="1" fillId="2" borderId="4" xfId="0" applyNumberFormat="1" applyFont="1" applyFill="1" applyBorder="1" applyAlignment="1">
      <alignment vertical="center" wrapText="1"/>
    </xf>
    <xf numFmtId="4" fontId="1" fillId="2" borderId="4" xfId="0" applyNumberFormat="1" applyFont="1" applyFill="1" applyBorder="1" applyAlignment="1">
      <alignment vertical="center"/>
    </xf>
    <xf numFmtId="4" fontId="2" fillId="2" borderId="4" xfId="0" applyNumberFormat="1" applyFont="1" applyFill="1" applyBorder="1"/>
    <xf numFmtId="4" fontId="4" fillId="0" borderId="22" xfId="0" applyNumberFormat="1" applyFont="1" applyFill="1" applyBorder="1" applyAlignment="1">
      <alignment vertical="center" wrapText="1"/>
    </xf>
    <xf numFmtId="4" fontId="4" fillId="3" borderId="5" xfId="0" applyNumberFormat="1" applyFont="1" applyFill="1" applyBorder="1" applyAlignment="1">
      <alignment vertical="center" wrapText="1"/>
    </xf>
    <xf numFmtId="4" fontId="4" fillId="0" borderId="5" xfId="0" applyNumberFormat="1" applyFont="1" applyFill="1" applyBorder="1" applyAlignment="1">
      <alignment vertical="center"/>
    </xf>
    <xf numFmtId="4" fontId="4" fillId="6" borderId="11" xfId="0" applyNumberFormat="1" applyFont="1" applyFill="1" applyBorder="1"/>
    <xf numFmtId="4" fontId="4" fillId="3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/>
    </xf>
    <xf numFmtId="4" fontId="4" fillId="3" borderId="16" xfId="0" applyNumberFormat="1" applyFont="1" applyFill="1" applyBorder="1" applyAlignment="1">
      <alignment vertical="center" wrapText="1"/>
    </xf>
    <xf numFmtId="4" fontId="4" fillId="0" borderId="16" xfId="0" applyNumberFormat="1" applyFont="1" applyFill="1" applyBorder="1" applyAlignment="1">
      <alignment vertical="center"/>
    </xf>
    <xf numFmtId="4" fontId="10" fillId="3" borderId="3" xfId="0" applyNumberFormat="1" applyFont="1" applyFill="1" applyBorder="1" applyAlignment="1">
      <alignment vertical="center" wrapText="1"/>
    </xf>
    <xf numFmtId="4" fontId="10" fillId="3" borderId="4" xfId="0" applyNumberFormat="1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vertical="center"/>
    </xf>
    <xf numFmtId="0" fontId="4" fillId="7" borderId="20" xfId="0" applyFont="1" applyFill="1" applyBorder="1" applyAlignment="1">
      <alignment horizontal="left" vertical="center" wrapText="1"/>
    </xf>
    <xf numFmtId="4" fontId="4" fillId="7" borderId="5" xfId="0" applyNumberFormat="1" applyFont="1" applyFill="1" applyBorder="1" applyAlignment="1">
      <alignment vertical="center" wrapText="1"/>
    </xf>
    <xf numFmtId="4" fontId="4" fillId="7" borderId="5" xfId="0" applyNumberFormat="1" applyFont="1" applyFill="1" applyBorder="1" applyAlignment="1">
      <alignment vertical="center"/>
    </xf>
    <xf numFmtId="4" fontId="3" fillId="7" borderId="11" xfId="0" applyNumberFormat="1" applyFont="1" applyFill="1" applyBorder="1"/>
    <xf numFmtId="4" fontId="4" fillId="3" borderId="4" xfId="0" applyNumberFormat="1" applyFont="1" applyFill="1" applyBorder="1" applyAlignment="1">
      <alignment vertical="center" wrapText="1"/>
    </xf>
    <xf numFmtId="4" fontId="1" fillId="0" borderId="5" xfId="0" applyNumberFormat="1" applyFont="1" applyFill="1" applyBorder="1" applyAlignment="1">
      <alignment vertical="center" wrapText="1"/>
    </xf>
    <xf numFmtId="4" fontId="1" fillId="0" borderId="5" xfId="0" applyNumberFormat="1" applyFont="1" applyFill="1" applyBorder="1" applyAlignment="1">
      <alignment vertical="center"/>
    </xf>
    <xf numFmtId="4" fontId="2" fillId="0" borderId="11" xfId="0" applyNumberFormat="1" applyFont="1" applyFill="1" applyBorder="1"/>
    <xf numFmtId="4" fontId="4" fillId="7" borderId="11" xfId="0" applyNumberFormat="1" applyFont="1" applyFill="1" applyBorder="1" applyAlignment="1">
      <alignment vertical="center" wrapText="1"/>
    </xf>
    <xf numFmtId="0" fontId="4" fillId="8" borderId="23" xfId="0" applyFont="1" applyFill="1" applyBorder="1" applyAlignment="1">
      <alignment horizontal="right" vertical="center" wrapText="1"/>
    </xf>
    <xf numFmtId="4" fontId="11" fillId="8" borderId="24" xfId="0" applyNumberFormat="1" applyFont="1" applyFill="1" applyBorder="1" applyAlignment="1">
      <alignment vertical="center" wrapText="1"/>
    </xf>
    <xf numFmtId="4" fontId="6" fillId="0" borderId="4" xfId="0" applyNumberFormat="1" applyFont="1" applyFill="1" applyBorder="1" applyAlignment="1">
      <alignment vertical="center" wrapText="1"/>
    </xf>
    <xf numFmtId="4" fontId="5" fillId="0" borderId="4" xfId="0" applyNumberFormat="1" applyFont="1" applyFill="1" applyBorder="1" applyAlignment="1">
      <alignment vertical="center" wrapText="1"/>
    </xf>
    <xf numFmtId="4" fontId="6" fillId="3" borderId="4" xfId="0" applyNumberFormat="1" applyFont="1" applyFill="1" applyBorder="1" applyAlignment="1">
      <alignment vertical="center" wrapText="1"/>
    </xf>
    <xf numFmtId="4" fontId="5" fillId="0" borderId="4" xfId="0" applyNumberFormat="1" applyFont="1" applyFill="1" applyBorder="1" applyAlignment="1">
      <alignment vertical="center"/>
    </xf>
    <xf numFmtId="4" fontId="12" fillId="0" borderId="8" xfId="0" applyNumberFormat="1" applyFont="1" applyFill="1" applyBorder="1"/>
    <xf numFmtId="4" fontId="6" fillId="0" borderId="4" xfId="0" applyNumberFormat="1" applyFont="1" applyFill="1" applyBorder="1" applyAlignment="1">
      <alignment vertical="center"/>
    </xf>
    <xf numFmtId="0" fontId="4" fillId="8" borderId="19" xfId="0" applyFont="1" applyFill="1" applyBorder="1" applyAlignment="1">
      <alignment horizontal="right" vertical="center" wrapText="1"/>
    </xf>
    <xf numFmtId="4" fontId="11" fillId="8" borderId="4" xfId="0" applyNumberFormat="1" applyFont="1" applyFill="1" applyBorder="1" applyAlignment="1">
      <alignment vertical="center" wrapText="1"/>
    </xf>
    <xf numFmtId="4" fontId="4" fillId="6" borderId="11" xfId="0" applyNumberFormat="1" applyFont="1" applyFill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top" wrapText="1"/>
    </xf>
    <xf numFmtId="0" fontId="9" fillId="4" borderId="14" xfId="0" applyFont="1" applyFill="1" applyBorder="1" applyAlignment="1">
      <alignment horizontal="center" vertical="top" wrapText="1"/>
    </xf>
    <xf numFmtId="0" fontId="9" fillId="4" borderId="2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61"/>
  <sheetViews>
    <sheetView tabSelected="1" workbookViewId="0">
      <selection activeCell="D2" sqref="D2"/>
    </sheetView>
  </sheetViews>
  <sheetFormatPr defaultRowHeight="14.3"/>
  <cols>
    <col min="1" max="1" width="1.375" customWidth="1"/>
    <col min="2" max="2" width="1.125" hidden="1" customWidth="1"/>
    <col min="3" max="3" width="3" customWidth="1"/>
    <col min="4" max="4" width="11.75" customWidth="1"/>
    <col min="5" max="5" width="9.625" customWidth="1"/>
    <col min="6" max="6" width="12.625" customWidth="1"/>
    <col min="7" max="7" width="11.875" customWidth="1"/>
    <col min="8" max="8" width="12" customWidth="1"/>
    <col min="9" max="9" width="12.375" customWidth="1"/>
    <col min="10" max="10" width="12.125" customWidth="1"/>
    <col min="11" max="11" width="12.375" customWidth="1"/>
    <col min="13" max="14" width="11.375" bestFit="1" customWidth="1"/>
    <col min="15" max="15" width="10" bestFit="1" customWidth="1"/>
  </cols>
  <sheetData>
    <row r="1" spans="3:11" ht="59.1" customHeight="1">
      <c r="C1" s="54"/>
      <c r="D1" s="93" t="s">
        <v>27</v>
      </c>
      <c r="E1" s="93"/>
      <c r="F1" s="93"/>
      <c r="G1" s="93"/>
      <c r="H1" s="93"/>
      <c r="I1" s="93"/>
      <c r="J1" s="93"/>
      <c r="K1" s="93"/>
    </row>
    <row r="2" spans="3:11" ht="156.9" thickBot="1">
      <c r="C2" s="55" t="s">
        <v>14</v>
      </c>
      <c r="D2" s="1" t="s">
        <v>0</v>
      </c>
      <c r="E2" s="1" t="s">
        <v>1</v>
      </c>
      <c r="F2" s="2" t="s">
        <v>2</v>
      </c>
      <c r="G2" s="2" t="s">
        <v>3</v>
      </c>
      <c r="H2" s="3" t="s">
        <v>26</v>
      </c>
      <c r="I2" s="2" t="s">
        <v>15</v>
      </c>
      <c r="J2" s="2" t="s">
        <v>3</v>
      </c>
      <c r="K2" s="4" t="s">
        <v>4</v>
      </c>
    </row>
    <row r="3" spans="3:11" ht="25.5" customHeight="1">
      <c r="C3" s="94" t="s">
        <v>21</v>
      </c>
      <c r="D3" s="5" t="s">
        <v>8</v>
      </c>
      <c r="E3" s="6">
        <f>E4+E5</f>
        <v>0</v>
      </c>
      <c r="F3" s="6">
        <f>F4+F5</f>
        <v>0</v>
      </c>
      <c r="G3" s="6">
        <f>G4+G5</f>
        <v>0</v>
      </c>
      <c r="H3" s="6">
        <f>H5+H4</f>
        <v>0</v>
      </c>
      <c r="I3" s="7">
        <f>I5+I4</f>
        <v>0</v>
      </c>
      <c r="J3" s="7">
        <f>J5+J4</f>
        <v>0</v>
      </c>
      <c r="K3" s="8">
        <f t="shared" ref="K3:K21" si="0">E3+F3-I3</f>
        <v>0</v>
      </c>
    </row>
    <row r="4" spans="3:11" ht="15.8" customHeight="1">
      <c r="C4" s="95"/>
      <c r="D4" s="9">
        <v>121</v>
      </c>
      <c r="E4" s="10"/>
      <c r="F4" s="10"/>
      <c r="G4" s="10"/>
      <c r="H4" s="11"/>
      <c r="I4" s="12"/>
      <c r="J4" s="12"/>
      <c r="K4" s="13">
        <f t="shared" si="0"/>
        <v>0</v>
      </c>
    </row>
    <row r="5" spans="3:11" ht="15.8" customHeight="1">
      <c r="C5" s="95"/>
      <c r="D5" s="9">
        <v>122</v>
      </c>
      <c r="E5" s="10"/>
      <c r="F5" s="10"/>
      <c r="G5" s="10"/>
      <c r="H5" s="11"/>
      <c r="I5" s="12"/>
      <c r="J5" s="12"/>
      <c r="K5" s="13">
        <f t="shared" si="0"/>
        <v>0</v>
      </c>
    </row>
    <row r="6" spans="3:11" ht="25.85">
      <c r="C6" s="95"/>
      <c r="D6" s="14" t="s">
        <v>9</v>
      </c>
      <c r="E6" s="15">
        <f t="shared" ref="E6:J6" si="1">E7+E8+E9+E10+E11</f>
        <v>284277.64</v>
      </c>
      <c r="F6" s="15">
        <f t="shared" si="1"/>
        <v>6473935.3700000001</v>
      </c>
      <c r="G6" s="15">
        <f t="shared" si="1"/>
        <v>1445093.4</v>
      </c>
      <c r="H6" s="15">
        <f t="shared" si="1"/>
        <v>7081714</v>
      </c>
      <c r="I6" s="16">
        <f t="shared" si="1"/>
        <v>5610359.3599999994</v>
      </c>
      <c r="J6" s="16">
        <f t="shared" si="1"/>
        <v>949060.88000000012</v>
      </c>
      <c r="K6" s="17">
        <f t="shared" si="0"/>
        <v>1147853.6500000004</v>
      </c>
    </row>
    <row r="7" spans="3:11" ht="27.2">
      <c r="C7" s="95"/>
      <c r="D7" s="18" t="s">
        <v>10</v>
      </c>
      <c r="E7" s="19">
        <v>241937.62</v>
      </c>
      <c r="F7" s="19">
        <v>3851456.74</v>
      </c>
      <c r="G7" s="19">
        <v>871148.27</v>
      </c>
      <c r="H7" s="20">
        <v>4151150</v>
      </c>
      <c r="I7" s="21">
        <v>2945540.71</v>
      </c>
      <c r="J7" s="21">
        <v>374826.45</v>
      </c>
      <c r="K7" s="22">
        <f t="shared" si="0"/>
        <v>1147853.6500000004</v>
      </c>
    </row>
    <row r="8" spans="3:11" ht="27.2">
      <c r="C8" s="95"/>
      <c r="D8" s="18" t="s">
        <v>16</v>
      </c>
      <c r="E8" s="19">
        <v>42340.02</v>
      </c>
      <c r="F8" s="19">
        <v>2622478.63</v>
      </c>
      <c r="G8" s="19">
        <v>573945.13</v>
      </c>
      <c r="H8" s="20">
        <v>2930564</v>
      </c>
      <c r="I8" s="21">
        <v>2664818.65</v>
      </c>
      <c r="J8" s="21">
        <v>574234.43000000005</v>
      </c>
      <c r="K8" s="22">
        <f t="shared" si="0"/>
        <v>0</v>
      </c>
    </row>
    <row r="9" spans="3:11" ht="15.8" customHeight="1">
      <c r="C9" s="95"/>
      <c r="D9" s="18" t="s">
        <v>11</v>
      </c>
      <c r="E9" s="19"/>
      <c r="F9" s="19"/>
      <c r="G9" s="19"/>
      <c r="H9" s="20"/>
      <c r="I9" s="21"/>
      <c r="J9" s="21"/>
      <c r="K9" s="22">
        <f t="shared" si="0"/>
        <v>0</v>
      </c>
    </row>
    <row r="10" spans="3:11" ht="15.8" customHeight="1">
      <c r="C10" s="95"/>
      <c r="D10" s="18">
        <v>134</v>
      </c>
      <c r="E10" s="19"/>
      <c r="F10" s="19"/>
      <c r="G10" s="19"/>
      <c r="H10" s="20"/>
      <c r="I10" s="21"/>
      <c r="J10" s="21"/>
      <c r="K10" s="22">
        <f t="shared" si="0"/>
        <v>0</v>
      </c>
    </row>
    <row r="11" spans="3:11" ht="14.95" customHeight="1">
      <c r="C11" s="95"/>
      <c r="D11" s="18">
        <v>135</v>
      </c>
      <c r="E11" s="19"/>
      <c r="F11" s="19"/>
      <c r="G11" s="19"/>
      <c r="H11" s="20"/>
      <c r="I11" s="21"/>
      <c r="J11" s="21"/>
      <c r="K11" s="22">
        <f t="shared" si="0"/>
        <v>0</v>
      </c>
    </row>
    <row r="12" spans="3:11" ht="25.85">
      <c r="C12" s="95"/>
      <c r="D12" s="23" t="s">
        <v>25</v>
      </c>
      <c r="E12" s="24">
        <f>E13+E14+E15+E16+E17</f>
        <v>0</v>
      </c>
      <c r="F12" s="24">
        <f>F13+F14+F15+F16+F17</f>
        <v>527000</v>
      </c>
      <c r="G12" s="24">
        <f>G13+G14+G15+G16+G17</f>
        <v>0</v>
      </c>
      <c r="H12" s="24">
        <f>H13+H14+H15+H16+H17</f>
        <v>527000</v>
      </c>
      <c r="I12" s="25">
        <v>526343.81999999995</v>
      </c>
      <c r="J12" s="25">
        <f>J13+J14+J15+J16+J17</f>
        <v>5800</v>
      </c>
      <c r="K12" s="26">
        <f t="shared" si="0"/>
        <v>656.18000000005122</v>
      </c>
    </row>
    <row r="13" spans="3:11" ht="14.95" customHeight="1">
      <c r="C13" s="95"/>
      <c r="D13" s="18">
        <v>151</v>
      </c>
      <c r="E13" s="56"/>
      <c r="F13" s="19"/>
      <c r="G13" s="19"/>
      <c r="H13" s="20"/>
      <c r="I13" s="21"/>
      <c r="J13" s="21"/>
      <c r="K13" s="27">
        <f t="shared" si="0"/>
        <v>0</v>
      </c>
    </row>
    <row r="14" spans="3:11" ht="14.95" customHeight="1">
      <c r="C14" s="95"/>
      <c r="D14" s="18">
        <v>152</v>
      </c>
      <c r="E14" s="19"/>
      <c r="F14" s="19"/>
      <c r="G14" s="19"/>
      <c r="H14" s="20"/>
      <c r="I14" s="21"/>
      <c r="J14" s="21"/>
      <c r="K14" s="27">
        <f t="shared" si="0"/>
        <v>0</v>
      </c>
    </row>
    <row r="15" spans="3:11" ht="14.95" customHeight="1">
      <c r="C15" s="95"/>
      <c r="D15" s="18">
        <v>153</v>
      </c>
      <c r="E15" s="19"/>
      <c r="F15" s="19"/>
      <c r="G15" s="19"/>
      <c r="H15" s="20"/>
      <c r="I15" s="21"/>
      <c r="J15" s="21"/>
      <c r="K15" s="27">
        <f t="shared" si="0"/>
        <v>0</v>
      </c>
    </row>
    <row r="16" spans="3:11" ht="14.95" customHeight="1">
      <c r="C16" s="95"/>
      <c r="D16" s="18">
        <v>154</v>
      </c>
      <c r="E16" s="19"/>
      <c r="F16" s="19"/>
      <c r="G16" s="19"/>
      <c r="H16" s="20"/>
      <c r="I16" s="21"/>
      <c r="J16" s="21"/>
      <c r="K16" s="27">
        <f t="shared" si="0"/>
        <v>0</v>
      </c>
    </row>
    <row r="17" spans="3:15" ht="14.95" customHeight="1">
      <c r="C17" s="95"/>
      <c r="D17" s="18">
        <v>155</v>
      </c>
      <c r="E17" s="19"/>
      <c r="F17" s="19">
        <v>527000</v>
      </c>
      <c r="G17" s="19"/>
      <c r="H17" s="20">
        <v>527000</v>
      </c>
      <c r="I17" s="21">
        <v>526343.81999999995</v>
      </c>
      <c r="J17" s="21">
        <v>5800</v>
      </c>
      <c r="K17" s="27">
        <f t="shared" si="0"/>
        <v>656.18000000005122</v>
      </c>
    </row>
    <row r="18" spans="3:15" ht="25.85">
      <c r="C18" s="95"/>
      <c r="D18" s="23" t="s">
        <v>12</v>
      </c>
      <c r="E18" s="24">
        <f>E21+E19+E20</f>
        <v>0</v>
      </c>
      <c r="F18" s="24">
        <f>F21+F19+F20</f>
        <v>0</v>
      </c>
      <c r="G18" s="24">
        <f>G21+G19+G20</f>
        <v>0</v>
      </c>
      <c r="H18" s="24">
        <f>H21+H19</f>
        <v>0</v>
      </c>
      <c r="I18" s="25">
        <f>I21+I19+I20</f>
        <v>0</v>
      </c>
      <c r="J18" s="25">
        <f>J19+J21+J20</f>
        <v>0</v>
      </c>
      <c r="K18" s="26">
        <f t="shared" si="0"/>
        <v>0</v>
      </c>
    </row>
    <row r="19" spans="3:15" ht="14.95" customHeight="1">
      <c r="C19" s="95"/>
      <c r="D19" s="28">
        <v>181</v>
      </c>
      <c r="E19" s="19"/>
      <c r="F19" s="19"/>
      <c r="G19" s="19"/>
      <c r="H19" s="20"/>
      <c r="I19" s="21"/>
      <c r="J19" s="21"/>
      <c r="K19" s="27">
        <f t="shared" si="0"/>
        <v>0</v>
      </c>
    </row>
    <row r="20" spans="3:15" ht="14.95" customHeight="1">
      <c r="C20" s="95"/>
      <c r="D20" s="29">
        <v>182</v>
      </c>
      <c r="E20" s="19"/>
      <c r="F20" s="19"/>
      <c r="G20" s="19"/>
      <c r="H20" s="20"/>
      <c r="I20" s="21"/>
      <c r="J20" s="21"/>
      <c r="K20" s="27">
        <f t="shared" si="0"/>
        <v>0</v>
      </c>
    </row>
    <row r="21" spans="3:15" ht="14.95" customHeight="1">
      <c r="C21" s="95"/>
      <c r="D21" s="30">
        <v>189</v>
      </c>
      <c r="E21" s="19"/>
      <c r="F21" s="19"/>
      <c r="G21" s="19"/>
      <c r="H21" s="20"/>
      <c r="I21" s="21"/>
      <c r="J21" s="21"/>
      <c r="K21" s="57">
        <f t="shared" si="0"/>
        <v>0</v>
      </c>
    </row>
    <row r="22" spans="3:15" ht="15.8" customHeight="1" thickBot="1">
      <c r="C22" s="95"/>
      <c r="D22" s="58" t="s">
        <v>17</v>
      </c>
      <c r="E22" s="59"/>
      <c r="F22" s="59"/>
      <c r="G22" s="59"/>
      <c r="H22" s="59"/>
      <c r="I22" s="60"/>
      <c r="J22" s="60"/>
      <c r="K22" s="61">
        <f>E22+F22-I22</f>
        <v>0</v>
      </c>
    </row>
    <row r="23" spans="3:15" ht="15.8" customHeight="1" thickBot="1">
      <c r="C23" s="95"/>
      <c r="D23" s="34" t="s">
        <v>5</v>
      </c>
      <c r="E23" s="35">
        <f>E3+E6+E12+E18+E22</f>
        <v>284277.64</v>
      </c>
      <c r="F23" s="62">
        <f>F3+F6+F12+F18</f>
        <v>7000935.3700000001</v>
      </c>
      <c r="G23" s="50">
        <f>G3+G6+G12+G18</f>
        <v>1445093.4</v>
      </c>
      <c r="H23" s="63">
        <f>H3+H6+H12+H18</f>
        <v>7608714</v>
      </c>
      <c r="I23" s="64">
        <f>I3+I6+I12+I18</f>
        <v>6136703.1799999997</v>
      </c>
      <c r="J23" s="64">
        <f>J3+J6+J12+J18</f>
        <v>954860.88000000012</v>
      </c>
      <c r="K23" s="65">
        <f>K3+K6+K12+K18+K22</f>
        <v>1148509.8300000005</v>
      </c>
    </row>
    <row r="24" spans="3:15" ht="15.8" customHeight="1" thickBot="1">
      <c r="C24" s="95"/>
      <c r="D24" s="97" t="s">
        <v>6</v>
      </c>
      <c r="E24" s="98"/>
      <c r="F24" s="98"/>
      <c r="G24" s="98"/>
      <c r="H24" s="98"/>
      <c r="I24" s="98"/>
      <c r="J24" s="98"/>
      <c r="K24" s="99"/>
    </row>
    <row r="25" spans="3:15" ht="14.95" customHeight="1">
      <c r="C25" s="95"/>
      <c r="D25" s="36">
        <v>211</v>
      </c>
      <c r="E25" s="37"/>
      <c r="F25" s="37"/>
      <c r="G25" s="37"/>
      <c r="H25" s="66">
        <v>1700000</v>
      </c>
      <c r="I25" s="67">
        <v>1487025.04</v>
      </c>
      <c r="J25" s="38">
        <v>327449.83</v>
      </c>
      <c r="K25" s="39"/>
    </row>
    <row r="26" spans="3:15" ht="14.95" customHeight="1">
      <c r="C26" s="95"/>
      <c r="D26" s="40">
        <v>212</v>
      </c>
      <c r="E26" s="10"/>
      <c r="F26" s="10"/>
      <c r="G26" s="10"/>
      <c r="H26" s="68"/>
      <c r="I26" s="69"/>
      <c r="J26" s="12"/>
      <c r="K26" s="13"/>
      <c r="M26" s="53"/>
    </row>
    <row r="27" spans="3:15" ht="14.95" customHeight="1">
      <c r="C27" s="95"/>
      <c r="D27" s="41">
        <v>213</v>
      </c>
      <c r="E27" s="42"/>
      <c r="F27" s="42"/>
      <c r="G27" s="42"/>
      <c r="H27" s="44">
        <v>513400</v>
      </c>
      <c r="I27" s="45">
        <v>484030.01</v>
      </c>
      <c r="J27" s="43">
        <v>102173</v>
      </c>
      <c r="K27" s="22"/>
      <c r="M27" s="53"/>
    </row>
    <row r="28" spans="3:15" ht="14.95" customHeight="1">
      <c r="C28" s="95"/>
      <c r="D28" s="41">
        <v>221</v>
      </c>
      <c r="E28" s="42"/>
      <c r="F28" s="42"/>
      <c r="G28" s="42"/>
      <c r="H28" s="44"/>
      <c r="I28" s="45"/>
      <c r="J28" s="43"/>
      <c r="K28" s="22"/>
    </row>
    <row r="29" spans="3:15" ht="14.95" customHeight="1">
      <c r="C29" s="95"/>
      <c r="D29" s="41">
        <v>222</v>
      </c>
      <c r="E29" s="42"/>
      <c r="F29" s="42"/>
      <c r="G29" s="42"/>
      <c r="H29" s="44"/>
      <c r="I29" s="45"/>
      <c r="J29" s="43"/>
      <c r="K29" s="22"/>
    </row>
    <row r="30" spans="3:15" ht="14.95" customHeight="1">
      <c r="C30" s="95"/>
      <c r="D30" s="41">
        <v>223</v>
      </c>
      <c r="E30" s="42"/>
      <c r="F30" s="42"/>
      <c r="G30" s="42"/>
      <c r="H30" s="44"/>
      <c r="I30" s="45"/>
      <c r="J30" s="43"/>
      <c r="K30" s="22"/>
    </row>
    <row r="31" spans="3:15" ht="14.95" customHeight="1">
      <c r="C31" s="95"/>
      <c r="D31" s="41">
        <v>225</v>
      </c>
      <c r="E31" s="42"/>
      <c r="F31" s="42"/>
      <c r="G31" s="42"/>
      <c r="H31" s="70">
        <v>175000</v>
      </c>
      <c r="I31" s="45">
        <v>171040</v>
      </c>
      <c r="J31" s="43">
        <v>107380</v>
      </c>
      <c r="K31" s="22"/>
      <c r="N31" s="53"/>
      <c r="O31" s="53"/>
    </row>
    <row r="32" spans="3:15" ht="14.95" customHeight="1">
      <c r="C32" s="95"/>
      <c r="D32" s="47">
        <v>226</v>
      </c>
      <c r="E32" s="19"/>
      <c r="F32" s="19"/>
      <c r="G32" s="19"/>
      <c r="H32" s="71">
        <v>149050</v>
      </c>
      <c r="I32" s="72">
        <v>149050</v>
      </c>
      <c r="J32" s="21">
        <v>9500</v>
      </c>
      <c r="K32" s="27"/>
      <c r="N32" s="53"/>
      <c r="O32" s="53"/>
    </row>
    <row r="33" spans="3:14" ht="27.2" customHeight="1" thickBot="1">
      <c r="C33" s="95"/>
      <c r="D33" s="47" t="s">
        <v>28</v>
      </c>
      <c r="E33" s="19"/>
      <c r="F33" s="19"/>
      <c r="G33" s="19"/>
      <c r="H33" s="71">
        <v>70400</v>
      </c>
      <c r="I33" s="72">
        <v>70300</v>
      </c>
      <c r="J33" s="21">
        <v>5800</v>
      </c>
      <c r="K33" s="27"/>
      <c r="M33" s="53"/>
    </row>
    <row r="34" spans="3:14" ht="26.5" thickBot="1">
      <c r="C34" s="95"/>
      <c r="D34" s="73" t="s">
        <v>13</v>
      </c>
      <c r="E34" s="74">
        <f>E35+E36+E37+E38+E39+E40</f>
        <v>0</v>
      </c>
      <c r="F34" s="74"/>
      <c r="G34" s="74"/>
      <c r="H34" s="63">
        <v>173884</v>
      </c>
      <c r="I34" s="75">
        <v>173884</v>
      </c>
      <c r="J34" s="75"/>
      <c r="K34" s="76"/>
      <c r="N34" s="53"/>
    </row>
    <row r="35" spans="3:14" ht="14.95" customHeight="1">
      <c r="C35" s="95"/>
      <c r="D35" s="9">
        <v>291</v>
      </c>
      <c r="E35" s="10"/>
      <c r="F35" s="10"/>
      <c r="G35" s="10"/>
      <c r="H35" s="68">
        <v>173884</v>
      </c>
      <c r="I35" s="69">
        <v>173884</v>
      </c>
      <c r="J35" s="12"/>
      <c r="K35" s="13"/>
    </row>
    <row r="36" spans="3:14" ht="14.95" customHeight="1">
      <c r="C36" s="95"/>
      <c r="D36" s="46">
        <v>292</v>
      </c>
      <c r="E36" s="42"/>
      <c r="F36" s="42"/>
      <c r="G36" s="42"/>
      <c r="H36" s="44"/>
      <c r="I36" s="45"/>
      <c r="J36" s="43"/>
      <c r="K36" s="22"/>
    </row>
    <row r="37" spans="3:14" ht="14.95" customHeight="1">
      <c r="C37" s="95"/>
      <c r="D37" s="46">
        <v>293</v>
      </c>
      <c r="E37" s="42"/>
      <c r="F37" s="42"/>
      <c r="G37" s="42"/>
      <c r="H37" s="44"/>
      <c r="I37" s="45"/>
      <c r="J37" s="43"/>
      <c r="K37" s="22"/>
    </row>
    <row r="38" spans="3:14" ht="14.95" customHeight="1">
      <c r="C38" s="95"/>
      <c r="D38" s="46">
        <v>294</v>
      </c>
      <c r="E38" s="42"/>
      <c r="F38" s="42"/>
      <c r="G38" s="42"/>
      <c r="H38" s="44"/>
      <c r="I38" s="45"/>
      <c r="J38" s="43"/>
      <c r="K38" s="22"/>
    </row>
    <row r="39" spans="3:14" ht="14.95" customHeight="1">
      <c r="C39" s="95"/>
      <c r="D39" s="46">
        <v>295</v>
      </c>
      <c r="E39" s="42"/>
      <c r="F39" s="42"/>
      <c r="G39" s="42"/>
      <c r="H39" s="44"/>
      <c r="I39" s="45"/>
      <c r="J39" s="43"/>
      <c r="K39" s="22"/>
    </row>
    <row r="40" spans="3:14" ht="35.35" customHeight="1" thickBot="1">
      <c r="C40" s="95"/>
      <c r="D40" s="18">
        <v>296</v>
      </c>
      <c r="E40" s="19"/>
      <c r="F40" s="19"/>
      <c r="G40" s="19"/>
      <c r="H40" s="77"/>
      <c r="I40" s="72"/>
      <c r="J40" s="21"/>
      <c r="K40" s="27"/>
    </row>
    <row r="41" spans="3:14" ht="20.399999999999999" customHeight="1" thickBot="1">
      <c r="C41" s="95"/>
      <c r="D41" s="49" t="s">
        <v>23</v>
      </c>
      <c r="E41" s="78">
        <v>42340.02</v>
      </c>
      <c r="F41" s="78"/>
      <c r="G41" s="78"/>
      <c r="H41" s="63">
        <v>48730</v>
      </c>
      <c r="I41" s="64">
        <v>90152</v>
      </c>
      <c r="J41" s="79"/>
      <c r="K41" s="80"/>
    </row>
    <row r="42" spans="3:14" ht="20.399999999999999" customHeight="1" thickBot="1">
      <c r="C42" s="95"/>
      <c r="D42" s="49" t="s">
        <v>22</v>
      </c>
      <c r="E42" s="78">
        <v>117000</v>
      </c>
      <c r="F42" s="78"/>
      <c r="G42" s="78"/>
      <c r="H42" s="63"/>
      <c r="I42" s="64">
        <v>116798.39999999999</v>
      </c>
      <c r="J42" s="79"/>
      <c r="K42" s="80"/>
    </row>
    <row r="43" spans="3:14" ht="25.15" customHeight="1" thickBot="1">
      <c r="C43" s="95"/>
      <c r="D43" s="49" t="s">
        <v>29</v>
      </c>
      <c r="E43" s="78"/>
      <c r="F43" s="78"/>
      <c r="G43" s="78"/>
      <c r="H43" s="63">
        <v>294100</v>
      </c>
      <c r="I43" s="64">
        <v>294100</v>
      </c>
      <c r="J43" s="79"/>
      <c r="K43" s="80"/>
    </row>
    <row r="44" spans="3:14" ht="14.95" thickBot="1">
      <c r="C44" s="95"/>
      <c r="D44" s="73" t="s">
        <v>18</v>
      </c>
      <c r="E44" s="74">
        <v>241937.62</v>
      </c>
      <c r="F44" s="74">
        <f t="shared" ref="F44:I44" si="2">F51+F45</f>
        <v>0</v>
      </c>
      <c r="G44" s="74">
        <f t="shared" si="2"/>
        <v>0</v>
      </c>
      <c r="H44" s="63">
        <f t="shared" si="2"/>
        <v>4484150</v>
      </c>
      <c r="I44" s="74">
        <f t="shared" si="2"/>
        <v>3100323.73</v>
      </c>
      <c r="J44" s="74">
        <f>J45+J51</f>
        <v>402558.05</v>
      </c>
      <c r="K44" s="81"/>
      <c r="N44" s="53"/>
    </row>
    <row r="45" spans="3:14" ht="51.65">
      <c r="C45" s="95"/>
      <c r="D45" s="82" t="s">
        <v>19</v>
      </c>
      <c r="E45" s="83">
        <f>E46+E47+E48+E50+E49</f>
        <v>124937.62</v>
      </c>
      <c r="F45" s="83"/>
      <c r="G45" s="83"/>
      <c r="H45" s="83">
        <v>4151150</v>
      </c>
      <c r="I45" s="83">
        <f>I46+I47+I49</f>
        <v>2828742.31</v>
      </c>
      <c r="J45" s="83">
        <f>J46+J47+J48+J49+J50</f>
        <v>374826.45</v>
      </c>
      <c r="K45" s="83"/>
      <c r="M45" s="53"/>
    </row>
    <row r="46" spans="3:14" ht="14.95" customHeight="1">
      <c r="C46" s="95"/>
      <c r="D46" s="18">
        <v>342</v>
      </c>
      <c r="E46" s="84"/>
      <c r="F46" s="85"/>
      <c r="G46" s="85"/>
      <c r="H46" s="86">
        <v>4028100</v>
      </c>
      <c r="I46" s="87">
        <v>2600216.39</v>
      </c>
      <c r="J46" s="87">
        <v>374826.45</v>
      </c>
      <c r="K46" s="88"/>
      <c r="N46" s="53"/>
    </row>
    <row r="47" spans="3:14" ht="14.95" customHeight="1">
      <c r="C47" s="95"/>
      <c r="D47" s="18">
        <v>344</v>
      </c>
      <c r="E47" s="84"/>
      <c r="F47" s="84"/>
      <c r="G47" s="84"/>
      <c r="H47" s="86"/>
      <c r="I47" s="89"/>
      <c r="J47" s="89"/>
      <c r="K47" s="88"/>
      <c r="N47" s="53"/>
    </row>
    <row r="48" spans="3:14" ht="14.95" customHeight="1">
      <c r="C48" s="95"/>
      <c r="D48" s="18">
        <v>345</v>
      </c>
      <c r="E48" s="84"/>
      <c r="F48" s="84"/>
      <c r="G48" s="84"/>
      <c r="H48" s="86"/>
      <c r="I48" s="89"/>
      <c r="J48" s="89"/>
      <c r="K48" s="88"/>
    </row>
    <row r="49" spans="3:11" ht="14.95" customHeight="1">
      <c r="C49" s="95"/>
      <c r="D49" s="18">
        <v>346</v>
      </c>
      <c r="E49" s="84">
        <v>124937.62</v>
      </c>
      <c r="F49" s="84"/>
      <c r="G49" s="84"/>
      <c r="H49" s="86">
        <v>123050</v>
      </c>
      <c r="I49" s="89">
        <v>228525.92</v>
      </c>
      <c r="J49" s="89"/>
      <c r="K49" s="88"/>
    </row>
    <row r="50" spans="3:11" ht="14.95" customHeight="1">
      <c r="C50" s="95"/>
      <c r="D50" s="18">
        <v>349</v>
      </c>
      <c r="E50" s="84"/>
      <c r="F50" s="84"/>
      <c r="G50" s="84"/>
      <c r="H50" s="86"/>
      <c r="I50" s="89"/>
      <c r="J50" s="89"/>
      <c r="K50" s="88"/>
    </row>
    <row r="51" spans="3:11" ht="51.65">
      <c r="C51" s="95"/>
      <c r="D51" s="90" t="s">
        <v>20</v>
      </c>
      <c r="E51" s="91">
        <f>E52+E53+E54+E56+E55</f>
        <v>0</v>
      </c>
      <c r="F51" s="91"/>
      <c r="G51" s="91"/>
      <c r="H51" s="91">
        <f>H52+H53+H54+H56+H55</f>
        <v>333000</v>
      </c>
      <c r="I51" s="91">
        <f>I52+I53+I54+I56+I55</f>
        <v>271581.42</v>
      </c>
      <c r="J51" s="91">
        <f>J52+J53+J54+J55+J56</f>
        <v>27731.599999999999</v>
      </c>
      <c r="K51" s="91"/>
    </row>
    <row r="52" spans="3:11" ht="14.95" customHeight="1">
      <c r="C52" s="95"/>
      <c r="D52" s="18">
        <v>342</v>
      </c>
      <c r="E52" s="19"/>
      <c r="F52" s="19"/>
      <c r="G52" s="19"/>
      <c r="H52" s="20"/>
      <c r="I52" s="21"/>
      <c r="J52" s="21"/>
      <c r="K52" s="27"/>
    </row>
    <row r="53" spans="3:11" ht="14.95" customHeight="1">
      <c r="C53" s="95"/>
      <c r="D53" s="18">
        <v>344</v>
      </c>
      <c r="E53" s="19"/>
      <c r="F53" s="19"/>
      <c r="G53" s="19"/>
      <c r="H53" s="20"/>
      <c r="I53" s="21"/>
      <c r="J53" s="21"/>
      <c r="K53" s="27"/>
    </row>
    <row r="54" spans="3:11" ht="14.95" customHeight="1">
      <c r="C54" s="95"/>
      <c r="D54" s="18">
        <v>345</v>
      </c>
      <c r="E54" s="19"/>
      <c r="F54" s="19"/>
      <c r="G54" s="19"/>
      <c r="H54" s="20"/>
      <c r="I54" s="21"/>
      <c r="J54" s="21"/>
      <c r="K54" s="27"/>
    </row>
    <row r="55" spans="3:11" ht="14.95" customHeight="1">
      <c r="C55" s="95"/>
      <c r="D55" s="18">
        <v>346</v>
      </c>
      <c r="E55" s="19"/>
      <c r="F55" s="19"/>
      <c r="G55" s="19"/>
      <c r="H55" s="20">
        <v>333000</v>
      </c>
      <c r="I55" s="21">
        <v>271581.42</v>
      </c>
      <c r="J55" s="21">
        <v>27731.599999999999</v>
      </c>
      <c r="K55" s="27"/>
    </row>
    <row r="56" spans="3:11" ht="15.8" customHeight="1" thickBot="1">
      <c r="C56" s="95"/>
      <c r="D56" s="18">
        <v>349</v>
      </c>
      <c r="E56" s="31"/>
      <c r="F56" s="31"/>
      <c r="G56" s="31"/>
      <c r="H56" s="32"/>
      <c r="I56" s="33"/>
      <c r="J56" s="33"/>
      <c r="K56" s="48"/>
    </row>
    <row r="57" spans="3:11" ht="15.8" customHeight="1" thickBot="1">
      <c r="C57" s="95"/>
      <c r="D57" s="49" t="s">
        <v>5</v>
      </c>
      <c r="E57" s="50">
        <f t="shared" ref="E57:G57" si="3">E25+E26+E27+E28+E29+E30+E31+E33+E34+E41+E44</f>
        <v>284277.64</v>
      </c>
      <c r="F57" s="50">
        <f t="shared" si="3"/>
        <v>0</v>
      </c>
      <c r="G57" s="50">
        <f t="shared" si="3"/>
        <v>0</v>
      </c>
      <c r="H57" s="50">
        <f>H25+H26+H27+H28+H29+H30+H31+H32+H33+H34+H41+H42+H43+H44</f>
        <v>7608714</v>
      </c>
      <c r="I57" s="50">
        <f>I25+I27+I31+I32+I33+I34+I41+I42+I43+I44</f>
        <v>6136703.1799999997</v>
      </c>
      <c r="J57" s="50">
        <f>J25+J27+J31+J32+J33+J44</f>
        <v>954860.88000000012</v>
      </c>
      <c r="K57" s="35"/>
    </row>
    <row r="58" spans="3:11" ht="15.8" customHeight="1" thickBot="1">
      <c r="C58" s="96"/>
      <c r="D58" s="49" t="s">
        <v>7</v>
      </c>
      <c r="E58" s="51">
        <f>E23-E57</f>
        <v>0</v>
      </c>
      <c r="F58" s="50"/>
      <c r="G58" s="50"/>
      <c r="H58" s="52">
        <f>H23-H57</f>
        <v>0</v>
      </c>
      <c r="I58" s="50">
        <f>I23-I57</f>
        <v>0</v>
      </c>
      <c r="J58" s="50">
        <f>J23-J57</f>
        <v>0</v>
      </c>
      <c r="K58" s="92">
        <f>K23-K57</f>
        <v>1148509.8300000005</v>
      </c>
    </row>
    <row r="61" spans="3:11" ht="15.65">
      <c r="C61" s="100" t="s">
        <v>24</v>
      </c>
      <c r="D61" s="100"/>
      <c r="E61" s="100"/>
      <c r="F61" s="100"/>
      <c r="G61" s="100"/>
      <c r="H61" s="100"/>
      <c r="I61" s="100"/>
      <c r="J61" s="100"/>
      <c r="K61" s="100"/>
    </row>
  </sheetData>
  <mergeCells count="4">
    <mergeCell ref="D1:K1"/>
    <mergeCell ref="C3:C58"/>
    <mergeCell ref="D24:K24"/>
    <mergeCell ref="C61:K61"/>
  </mergeCells>
  <pageMargins left="0.23622047244094491" right="0.23622047244094491" top="0.35433070866141736" bottom="0.35433070866141736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 (4)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2023-02-20T13:29:50Z</dcterms:modified>
</cp:coreProperties>
</file>